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URNO\Downloads\"/>
    </mc:Choice>
  </mc:AlternateContent>
  <xr:revisionPtr revIDLastSave="0" documentId="8_{1E22401B-BE89-405B-849C-7652806B0F37}" xr6:coauthVersionLast="47" xr6:coauthVersionMax="47" xr10:uidLastSave="{00000000-0000-0000-0000-000000000000}"/>
  <bookViews>
    <workbookView xWindow="-120" yWindow="-120" windowWidth="20730" windowHeight="11160" xr2:uid="{F8D6A33C-0B57-4D3C-B698-FA224EF7DB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1" i="1" s="1"/>
  <c r="D5" i="1"/>
  <c r="G5" i="1" s="1"/>
  <c r="D32" i="1"/>
  <c r="D17" i="1"/>
  <c r="G7" i="1"/>
  <c r="G9" i="1"/>
  <c r="D15" i="1"/>
  <c r="G6" i="1"/>
  <c r="G4" i="1"/>
  <c r="L4" i="1" s="1"/>
  <c r="D25" i="1" s="1"/>
  <c r="G3" i="1"/>
  <c r="L3" i="1" s="1"/>
  <c r="D24" i="1" l="1"/>
  <c r="D16" i="1"/>
  <c r="D18" i="1" s="1"/>
  <c r="D21" i="1"/>
</calcChain>
</file>

<file path=xl/sharedStrings.xml><?xml version="1.0" encoding="utf-8"?>
<sst xmlns="http://schemas.openxmlformats.org/spreadsheetml/2006/main" count="85" uniqueCount="41">
  <si>
    <t>in</t>
  </si>
  <si>
    <t>&lt; &gt;</t>
  </si>
  <si>
    <t>cm</t>
  </si>
  <si>
    <t>cm3</t>
  </si>
  <si>
    <t>cm2</t>
  </si>
  <si>
    <t>kg.cm</t>
  </si>
  <si>
    <t>kgf</t>
  </si>
  <si>
    <t>kg/cm2</t>
  </si>
  <si>
    <t>=</t>
  </si>
  <si>
    <t>Tensión Longitudinal x fuerza axial</t>
  </si>
  <si>
    <t>kgf/cm2</t>
  </si>
  <si>
    <t>N/m</t>
  </si>
  <si>
    <t>m3</t>
  </si>
  <si>
    <t>SH x Press en dirección tangencial</t>
  </si>
  <si>
    <t>=&gt;</t>
  </si>
  <si>
    <t>r0</t>
  </si>
  <si>
    <t>ri</t>
  </si>
  <si>
    <t>SL x F_ax</t>
  </si>
  <si>
    <t>SL x flex</t>
  </si>
  <si>
    <t>SL x Pres</t>
  </si>
  <si>
    <t>SL Total</t>
  </si>
  <si>
    <t>τ por carga aplicada V</t>
  </si>
  <si>
    <t>Fuerza Aplicada (V)</t>
  </si>
  <si>
    <t>kg</t>
  </si>
  <si>
    <t>Diámetro externo (do)</t>
  </si>
  <si>
    <t>Diámetro interno (di)</t>
  </si>
  <si>
    <t>Diametro medio (dm)</t>
  </si>
  <si>
    <t>Espesor (t)</t>
  </si>
  <si>
    <t>Modulo de sección de tubería (Z)</t>
  </si>
  <si>
    <t>Área del metal (Am)</t>
  </si>
  <si>
    <t>Momento flector (Mb)</t>
  </si>
  <si>
    <t>Duerza Axial (Fax)</t>
  </si>
  <si>
    <t>Momento Torsor (MT)</t>
  </si>
  <si>
    <t>Presion interna (P)</t>
  </si>
  <si>
    <r>
      <rPr>
        <sz val="11"/>
        <color theme="1"/>
        <rFont val="Calibri"/>
        <family val="2"/>
      </rPr>
      <t>τ</t>
    </r>
    <r>
      <rPr>
        <sz val="11"/>
        <color theme="1"/>
        <rFont val="Calibri"/>
        <family val="2"/>
        <scheme val="minor"/>
      </rPr>
      <t xml:space="preserve"> por torsión</t>
    </r>
  </si>
  <si>
    <t>Tensión HOOP</t>
  </si>
  <si>
    <t>Tensión Radial</t>
  </si>
  <si>
    <t>SH x Press en dirección radial interna</t>
  </si>
  <si>
    <t>SH x Press en dirección radial externa</t>
  </si>
  <si>
    <t>Tensión Cortante</t>
  </si>
  <si>
    <t>Longitud de tubería supuesta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</si>
</sst>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7" formatCode="0.00000"/>
    <numFmt numFmtId="170" formatCode="_-* #,##0.0_-;\-* #,##0.0_-;_-* &quot;-&quot;??_-;_-@_-"/>
    <numFmt numFmtId="172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7" fontId="0" fillId="0" borderId="0" xfId="0" applyNumberFormat="1"/>
    <xf numFmtId="0" fontId="0" fillId="0" borderId="0" xfId="0" quotePrefix="1"/>
    <xf numFmtId="0" fontId="4" fillId="0" borderId="0" xfId="0" applyFont="1"/>
    <xf numFmtId="170" fontId="0" fillId="0" borderId="0" xfId="1" applyNumberFormat="1" applyFont="1"/>
    <xf numFmtId="170" fontId="0" fillId="0" borderId="0" xfId="0" applyNumberFormat="1"/>
    <xf numFmtId="170" fontId="0" fillId="0" borderId="1" xfId="1" applyNumberFormat="1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170" fontId="2" fillId="0" borderId="0" xfId="1" applyNumberFormat="1" applyFont="1"/>
    <xf numFmtId="172" fontId="0" fillId="0" borderId="0" xfId="0" applyNumberForma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14C93-4C5E-4366-8755-71D7CD050CDB}">
  <dimension ref="B3:L32"/>
  <sheetViews>
    <sheetView tabSelected="1" zoomScale="70" zoomScaleNormal="70" workbookViewId="0">
      <selection activeCell="N21" sqref="N21"/>
    </sheetView>
  </sheetViews>
  <sheetFormatPr baseColWidth="10" defaultRowHeight="15" x14ac:dyDescent="0.25"/>
  <cols>
    <col min="2" max="2" width="37.140625" bestFit="1" customWidth="1"/>
    <col min="3" max="3" width="3.140625" style="2" bestFit="1" customWidth="1"/>
    <col min="4" max="4" width="12.140625" bestFit="1" customWidth="1"/>
    <col min="5" max="5" width="10" bestFit="1" customWidth="1"/>
    <col min="6" max="6" width="4.28515625" bestFit="1" customWidth="1"/>
    <col min="7" max="7" width="8.85546875" bestFit="1" customWidth="1"/>
    <col min="8" max="8" width="5" bestFit="1" customWidth="1"/>
    <col min="9" max="9" width="3.85546875" bestFit="1" customWidth="1"/>
    <col min="10" max="10" width="3.140625" bestFit="1" customWidth="1"/>
    <col min="11" max="11" width="2.5703125" bestFit="1" customWidth="1"/>
    <col min="12" max="12" width="5.7109375" bestFit="1" customWidth="1"/>
  </cols>
  <sheetData>
    <row r="3" spans="2:12" x14ac:dyDescent="0.25">
      <c r="B3" t="s">
        <v>24</v>
      </c>
      <c r="C3" s="2" t="s">
        <v>8</v>
      </c>
      <c r="D3">
        <v>6.625</v>
      </c>
      <c r="E3" t="s">
        <v>0</v>
      </c>
      <c r="F3" t="s">
        <v>1</v>
      </c>
      <c r="G3" s="1">
        <f>+D3*2.54</f>
        <v>16.827500000000001</v>
      </c>
      <c r="H3" t="s">
        <v>2</v>
      </c>
      <c r="I3" s="6" t="s">
        <v>14</v>
      </c>
      <c r="J3" t="s">
        <v>15</v>
      </c>
      <c r="K3" t="s">
        <v>8</v>
      </c>
      <c r="L3" s="1">
        <f>+G3/2</f>
        <v>8.4137500000000003</v>
      </c>
    </row>
    <row r="4" spans="2:12" x14ac:dyDescent="0.25">
      <c r="B4" t="s">
        <v>25</v>
      </c>
      <c r="C4" s="2" t="s">
        <v>8</v>
      </c>
      <c r="D4">
        <v>6.0650000000000004</v>
      </c>
      <c r="E4" t="s">
        <v>0</v>
      </c>
      <c r="F4" t="s">
        <v>1</v>
      </c>
      <c r="G4" s="1">
        <f>+D4*2.54</f>
        <v>15.405100000000001</v>
      </c>
      <c r="H4" t="s">
        <v>2</v>
      </c>
      <c r="I4" s="6" t="s">
        <v>14</v>
      </c>
      <c r="J4" t="s">
        <v>16</v>
      </c>
      <c r="K4" t="s">
        <v>8</v>
      </c>
      <c r="L4" s="1">
        <f>+G4/2</f>
        <v>7.7025500000000005</v>
      </c>
    </row>
    <row r="5" spans="2:12" x14ac:dyDescent="0.25">
      <c r="B5" t="s">
        <v>26</v>
      </c>
      <c r="C5" s="2" t="s">
        <v>8</v>
      </c>
      <c r="D5">
        <f>+(D3+D4)/2</f>
        <v>6.3450000000000006</v>
      </c>
      <c r="E5" t="s">
        <v>0</v>
      </c>
      <c r="F5" t="s">
        <v>1</v>
      </c>
      <c r="G5" s="1">
        <f>+D5*2.54</f>
        <v>16.116300000000003</v>
      </c>
      <c r="H5" t="s">
        <v>2</v>
      </c>
      <c r="I5" s="6"/>
      <c r="L5" s="1"/>
    </row>
    <row r="6" spans="2:12" x14ac:dyDescent="0.25">
      <c r="B6" t="s">
        <v>27</v>
      </c>
      <c r="C6" s="2" t="s">
        <v>8</v>
      </c>
      <c r="D6">
        <v>0.28000000000000003</v>
      </c>
      <c r="E6" t="s">
        <v>0</v>
      </c>
      <c r="F6" t="s">
        <v>1</v>
      </c>
      <c r="G6" s="1">
        <f>+D6*2.54</f>
        <v>0.71120000000000005</v>
      </c>
      <c r="H6" t="s">
        <v>2</v>
      </c>
    </row>
    <row r="7" spans="2:12" x14ac:dyDescent="0.25">
      <c r="B7" t="s">
        <v>28</v>
      </c>
      <c r="C7" s="2" t="s">
        <v>8</v>
      </c>
      <c r="D7">
        <v>139.22</v>
      </c>
      <c r="E7" t="s">
        <v>3</v>
      </c>
      <c r="F7" t="s">
        <v>1</v>
      </c>
      <c r="G7" s="5">
        <f>+D7*0.000001</f>
        <v>1.3921999999999999E-4</v>
      </c>
      <c r="H7" t="s">
        <v>12</v>
      </c>
    </row>
    <row r="8" spans="2:12" x14ac:dyDescent="0.25">
      <c r="B8" t="s">
        <v>29</v>
      </c>
      <c r="C8" s="2" t="s">
        <v>8</v>
      </c>
      <c r="D8">
        <v>36.01</v>
      </c>
      <c r="E8" t="s">
        <v>4</v>
      </c>
    </row>
    <row r="9" spans="2:12" x14ac:dyDescent="0.25">
      <c r="B9" t="s">
        <v>30</v>
      </c>
      <c r="C9" s="2" t="s">
        <v>8</v>
      </c>
      <c r="D9">
        <v>60000</v>
      </c>
      <c r="E9" t="s">
        <v>5</v>
      </c>
      <c r="F9" t="s">
        <v>1</v>
      </c>
      <c r="G9">
        <f>+D9*0.09807</f>
        <v>5884.2</v>
      </c>
      <c r="H9" t="s">
        <v>11</v>
      </c>
    </row>
    <row r="10" spans="2:12" x14ac:dyDescent="0.25">
      <c r="B10" t="s">
        <v>31</v>
      </c>
      <c r="C10" s="2" t="s">
        <v>8</v>
      </c>
      <c r="D10">
        <v>15000</v>
      </c>
      <c r="E10" t="s">
        <v>6</v>
      </c>
    </row>
    <row r="11" spans="2:12" x14ac:dyDescent="0.25">
      <c r="B11" t="s">
        <v>33</v>
      </c>
      <c r="C11" s="2" t="s">
        <v>8</v>
      </c>
      <c r="D11">
        <v>40</v>
      </c>
      <c r="E11" t="s">
        <v>7</v>
      </c>
    </row>
    <row r="12" spans="2:12" x14ac:dyDescent="0.25">
      <c r="B12" t="s">
        <v>32</v>
      </c>
      <c r="C12" s="2" t="s">
        <v>8</v>
      </c>
      <c r="D12">
        <v>120000</v>
      </c>
      <c r="E12" t="s">
        <v>5</v>
      </c>
    </row>
    <row r="14" spans="2:12" x14ac:dyDescent="0.25">
      <c r="B14" s="15" t="s">
        <v>9</v>
      </c>
      <c r="C14" s="15"/>
      <c r="D14" s="15"/>
    </row>
    <row r="15" spans="2:12" x14ac:dyDescent="0.25">
      <c r="B15" t="s">
        <v>17</v>
      </c>
      <c r="C15" s="2" t="s">
        <v>8</v>
      </c>
      <c r="D15" s="8">
        <f>+D10/D8</f>
        <v>416.55095806720357</v>
      </c>
      <c r="E15" t="s">
        <v>10</v>
      </c>
    </row>
    <row r="16" spans="2:12" x14ac:dyDescent="0.25">
      <c r="B16" t="s">
        <v>19</v>
      </c>
      <c r="C16" s="2" t="s">
        <v>8</v>
      </c>
      <c r="D16" s="8">
        <f>+(D11*G3)/(4*G6)</f>
        <v>236.60714285714286</v>
      </c>
      <c r="E16" t="s">
        <v>7</v>
      </c>
    </row>
    <row r="17" spans="2:5" x14ac:dyDescent="0.25">
      <c r="B17" t="s">
        <v>18</v>
      </c>
      <c r="C17" s="2" t="s">
        <v>8</v>
      </c>
      <c r="D17" s="10">
        <f>+D9/D7</f>
        <v>430.97256141359003</v>
      </c>
      <c r="E17" s="11" t="s">
        <v>7</v>
      </c>
    </row>
    <row r="18" spans="2:5" x14ac:dyDescent="0.25">
      <c r="B18" s="3" t="s">
        <v>20</v>
      </c>
      <c r="C18" s="12" t="s">
        <v>8</v>
      </c>
      <c r="D18" s="13">
        <f>+SUM(D15:D17)</f>
        <v>1084.1306623379364</v>
      </c>
      <c r="E18" s="3" t="s">
        <v>7</v>
      </c>
    </row>
    <row r="19" spans="2:5" x14ac:dyDescent="0.25">
      <c r="D19" s="8"/>
    </row>
    <row r="20" spans="2:5" x14ac:dyDescent="0.25">
      <c r="B20" s="4" t="s">
        <v>35</v>
      </c>
      <c r="D20" s="8"/>
    </row>
    <row r="21" spans="2:5" x14ac:dyDescent="0.25">
      <c r="B21" t="s">
        <v>13</v>
      </c>
      <c r="C21" s="2" t="s">
        <v>8</v>
      </c>
      <c r="D21" s="8">
        <f>+D11*G3/(2*G6)</f>
        <v>473.21428571428572</v>
      </c>
      <c r="E21" t="s">
        <v>10</v>
      </c>
    </row>
    <row r="22" spans="2:5" x14ac:dyDescent="0.25">
      <c r="D22" s="8"/>
    </row>
    <row r="23" spans="2:5" x14ac:dyDescent="0.25">
      <c r="B23" s="4" t="s">
        <v>36</v>
      </c>
      <c r="D23" s="8"/>
    </row>
    <row r="24" spans="2:5" x14ac:dyDescent="0.25">
      <c r="B24" t="s">
        <v>37</v>
      </c>
      <c r="C24" s="2" t="s">
        <v>8</v>
      </c>
      <c r="D24" s="14">
        <f>+D11*(L4^2-(L4^2)*(L3^2/L4^2))/(L3^2-L4^2)</f>
        <v>-40</v>
      </c>
      <c r="E24" t="s">
        <v>10</v>
      </c>
    </row>
    <row r="25" spans="2:5" x14ac:dyDescent="0.25">
      <c r="B25" t="s">
        <v>38</v>
      </c>
      <c r="C25" s="2" t="s">
        <v>8</v>
      </c>
      <c r="D25" s="14">
        <f>+D11*(L4^2-(L4^2)*(L3^2/L3^2))/(L3^2-L4^2)</f>
        <v>0</v>
      </c>
      <c r="E25" t="s">
        <v>10</v>
      </c>
    </row>
    <row r="26" spans="2:5" x14ac:dyDescent="0.25">
      <c r="D26" s="9"/>
    </row>
    <row r="27" spans="2:5" x14ac:dyDescent="0.25">
      <c r="B27" s="4" t="s">
        <v>39</v>
      </c>
      <c r="D27" s="9"/>
    </row>
    <row r="28" spans="2:5" x14ac:dyDescent="0.25">
      <c r="B28" t="s">
        <v>40</v>
      </c>
      <c r="C28" s="2" t="s">
        <v>8</v>
      </c>
      <c r="D28">
        <v>100</v>
      </c>
      <c r="E28" t="s">
        <v>2</v>
      </c>
    </row>
    <row r="29" spans="2:5" x14ac:dyDescent="0.25">
      <c r="B29" t="s">
        <v>22</v>
      </c>
      <c r="C29" s="2" t="s">
        <v>8</v>
      </c>
      <c r="D29">
        <f>+D9/D28</f>
        <v>600</v>
      </c>
      <c r="E29" t="s">
        <v>23</v>
      </c>
    </row>
    <row r="30" spans="2:5" x14ac:dyDescent="0.25">
      <c r="B30" s="4"/>
      <c r="D30" s="9"/>
    </row>
    <row r="31" spans="2:5" x14ac:dyDescent="0.25">
      <c r="B31" s="7" t="s">
        <v>21</v>
      </c>
      <c r="C31" s="2" t="s">
        <v>8</v>
      </c>
      <c r="D31" s="9">
        <f>+D29/D8</f>
        <v>16.662038322688144</v>
      </c>
      <c r="E31" t="s">
        <v>10</v>
      </c>
    </row>
    <row r="32" spans="2:5" x14ac:dyDescent="0.25">
      <c r="B32" t="s">
        <v>34</v>
      </c>
      <c r="C32" s="2" t="s">
        <v>8</v>
      </c>
      <c r="D32" s="8">
        <f>+D12/(2*D7)</f>
        <v>430.97256141359003</v>
      </c>
      <c r="E32" t="s">
        <v>10</v>
      </c>
    </row>
  </sheetData>
  <mergeCells count="1"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SATURNO</dc:creator>
  <cp:lastModifiedBy>SATURNO</cp:lastModifiedBy>
  <dcterms:created xsi:type="dcterms:W3CDTF">2023-07-22T13:13:41Z</dcterms:created>
  <dcterms:modified xsi:type="dcterms:W3CDTF">2023-07-22T22:58:19Z</dcterms:modified>
</cp:coreProperties>
</file>